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column experiments-1/Data 4TU/"/>
    </mc:Choice>
  </mc:AlternateContent>
  <xr:revisionPtr revIDLastSave="10" documentId="8_{DDB60987-E502-40E4-B852-B1A23256166E}" xr6:coauthVersionLast="47" xr6:coauthVersionMax="47" xr10:uidLastSave="{A5CFF011-542C-4761-B441-AE9F6094A659}"/>
  <bookViews>
    <workbookView xWindow="28680" yWindow="-120" windowWidth="29040" windowHeight="15840" xr2:uid="{589D6C93-F606-4B75-974B-07B088D40DC2}"/>
  </bookViews>
  <sheets>
    <sheet name="Combined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9" i="4" l="1"/>
  <c r="K39" i="4"/>
  <c r="I39" i="4"/>
  <c r="M38" i="4"/>
  <c r="K38" i="4"/>
  <c r="I38" i="4"/>
  <c r="M37" i="4"/>
  <c r="K37" i="4"/>
  <c r="I37" i="4"/>
  <c r="M36" i="4"/>
  <c r="K36" i="4"/>
  <c r="I36" i="4"/>
  <c r="M35" i="4"/>
  <c r="K35" i="4"/>
  <c r="I35" i="4"/>
  <c r="M34" i="4"/>
  <c r="K34" i="4"/>
  <c r="I34" i="4"/>
  <c r="M33" i="4"/>
  <c r="K33" i="4"/>
  <c r="I33" i="4"/>
  <c r="M32" i="4"/>
  <c r="K32" i="4"/>
  <c r="I32" i="4"/>
  <c r="M31" i="4"/>
  <c r="K31" i="4"/>
  <c r="I31" i="4"/>
  <c r="M30" i="4"/>
  <c r="K30" i="4"/>
  <c r="I30" i="4"/>
  <c r="M29" i="4"/>
  <c r="K29" i="4"/>
  <c r="I29" i="4"/>
  <c r="M28" i="4"/>
  <c r="K28" i="4"/>
  <c r="I28" i="4"/>
  <c r="M27" i="4"/>
  <c r="K27" i="4"/>
  <c r="I27" i="4"/>
  <c r="M26" i="4"/>
  <c r="K26" i="4"/>
  <c r="I26" i="4"/>
  <c r="M25" i="4"/>
  <c r="K25" i="4"/>
  <c r="I25" i="4"/>
  <c r="M24" i="4"/>
  <c r="K24" i="4"/>
  <c r="I24" i="4"/>
  <c r="M23" i="4"/>
  <c r="K23" i="4"/>
  <c r="I23" i="4"/>
  <c r="M22" i="4"/>
  <c r="K22" i="4"/>
  <c r="I22" i="4"/>
  <c r="M21" i="4"/>
  <c r="K21" i="4"/>
  <c r="I21" i="4"/>
  <c r="M20" i="4"/>
  <c r="K20" i="4"/>
  <c r="I20" i="4"/>
  <c r="M19" i="4"/>
  <c r="K19" i="4"/>
  <c r="I19" i="4"/>
  <c r="M18" i="4"/>
  <c r="K18" i="4"/>
  <c r="I18" i="4"/>
  <c r="M17" i="4"/>
  <c r="K17" i="4"/>
  <c r="I17" i="4"/>
  <c r="M16" i="4"/>
  <c r="K16" i="4"/>
  <c r="I16" i="4"/>
  <c r="M15" i="4"/>
  <c r="K15" i="4"/>
  <c r="I15" i="4"/>
  <c r="M14" i="4"/>
  <c r="K14" i="4"/>
  <c r="I14" i="4"/>
  <c r="M13" i="4"/>
  <c r="K13" i="4"/>
  <c r="I13" i="4"/>
  <c r="M12" i="4"/>
  <c r="K12" i="4"/>
  <c r="I12" i="4"/>
  <c r="M11" i="4"/>
  <c r="K11" i="4"/>
  <c r="I11" i="4"/>
  <c r="M10" i="4"/>
  <c r="K10" i="4"/>
  <c r="I10" i="4"/>
  <c r="M9" i="4"/>
  <c r="K9" i="4"/>
  <c r="I9" i="4"/>
  <c r="M8" i="4"/>
  <c r="K8" i="4"/>
  <c r="I8" i="4"/>
  <c r="M7" i="4"/>
  <c r="K7" i="4"/>
  <c r="I7" i="4"/>
  <c r="M6" i="4"/>
  <c r="K6" i="4"/>
  <c r="I6" i="4"/>
  <c r="M5" i="4"/>
  <c r="K5" i="4"/>
  <c r="I5" i="4"/>
  <c r="M4" i="4"/>
  <c r="K4" i="4"/>
  <c r="I4" i="4"/>
  <c r="N24" i="4" l="1"/>
  <c r="O27" i="4"/>
  <c r="O17" i="4"/>
  <c r="N33" i="4"/>
  <c r="O4" i="4"/>
  <c r="O15" i="4"/>
  <c r="O18" i="4"/>
  <c r="O23" i="4"/>
  <c r="N13" i="4"/>
  <c r="O29" i="4"/>
  <c r="O32" i="4"/>
  <c r="O8" i="4"/>
  <c r="O35" i="4"/>
  <c r="O37" i="4"/>
  <c r="O5" i="4"/>
  <c r="O6" i="4"/>
  <c r="O28" i="4"/>
  <c r="O9" i="4"/>
  <c r="O31" i="4"/>
  <c r="N4" i="4"/>
  <c r="O10" i="4"/>
  <c r="O20" i="4"/>
  <c r="O22" i="4"/>
  <c r="N27" i="4"/>
  <c r="O33" i="4"/>
  <c r="O19" i="4"/>
  <c r="O11" i="4"/>
  <c r="N18" i="4"/>
  <c r="O24" i="4"/>
  <c r="N29" i="4"/>
  <c r="O36" i="4"/>
  <c r="O7" i="4"/>
  <c r="O13" i="4"/>
  <c r="O25" i="4"/>
  <c r="N32" i="4"/>
  <c r="O38" i="4"/>
  <c r="O16" i="4"/>
  <c r="O21" i="4"/>
  <c r="N23" i="4"/>
  <c r="N34" i="4"/>
  <c r="O39" i="4"/>
  <c r="N37" i="4"/>
  <c r="O12" i="4"/>
  <c r="O30" i="4"/>
  <c r="N8" i="4"/>
  <c r="O14" i="4"/>
  <c r="N19" i="4"/>
  <c r="O26" i="4"/>
  <c r="N28" i="4"/>
  <c r="O34" i="4"/>
  <c r="N5" i="4"/>
  <c r="N9" i="4"/>
  <c r="N10" i="4"/>
  <c r="N14" i="4"/>
  <c r="N38" i="4"/>
  <c r="N6" i="4"/>
  <c r="N11" i="4"/>
  <c r="N15" i="4"/>
  <c r="N16" i="4"/>
  <c r="N20" i="4"/>
  <c r="N25" i="4"/>
  <c r="N30" i="4"/>
  <c r="N35" i="4"/>
  <c r="N39" i="4"/>
  <c r="N7" i="4"/>
  <c r="N12" i="4"/>
  <c r="N17" i="4"/>
  <c r="N21" i="4"/>
  <c r="N22" i="4"/>
  <c r="N26" i="4"/>
  <c r="N31" i="4"/>
  <c r="N36" i="4"/>
</calcChain>
</file>

<file path=xl/sharedStrings.xml><?xml version="1.0" encoding="utf-8"?>
<sst xmlns="http://schemas.openxmlformats.org/spreadsheetml/2006/main" count="72" uniqueCount="24">
  <si>
    <t>sample</t>
  </si>
  <si>
    <t>total bac</t>
  </si>
  <si>
    <t>dilution times</t>
  </si>
  <si>
    <t>EVA</t>
  </si>
  <si>
    <t>STD</t>
  </si>
  <si>
    <t>sand weight (g)</t>
  </si>
  <si>
    <t>raw data</t>
  </si>
  <si>
    <t>actual copy numbers</t>
  </si>
  <si>
    <t>copy numbers</t>
  </si>
  <si>
    <t>DNA conc. (ng/ul)</t>
  </si>
  <si>
    <t>P0</t>
  </si>
  <si>
    <t>P1</t>
  </si>
  <si>
    <t>P2</t>
  </si>
  <si>
    <t>P3</t>
  </si>
  <si>
    <t>P4</t>
  </si>
  <si>
    <t>P5</t>
  </si>
  <si>
    <t>Control</t>
  </si>
  <si>
    <t>DOM</t>
  </si>
  <si>
    <t>top</t>
  </si>
  <si>
    <t>middle</t>
  </si>
  <si>
    <t>bottom</t>
  </si>
  <si>
    <t>Phase</t>
  </si>
  <si>
    <t>Column</t>
  </si>
  <si>
    <t>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</si>
</sst>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0" borderId="0" xfId="0" applyFont="1" applyBorder="1"/>
    <xf numFmtId="2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11" fontId="2" fillId="0" borderId="0" xfId="0" applyNumberFormat="1" applyFont="1" applyBorder="1" applyAlignment="1">
      <alignment horizontal="center"/>
    </xf>
    <xf numFmtId="11" fontId="3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1" fontId="2" fillId="2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A5C26-ABCD-4D3F-B370-A21B9678BBBD}">
  <dimension ref="A1:P39"/>
  <sheetViews>
    <sheetView tabSelected="1" zoomScale="96" zoomScaleNormal="96" workbookViewId="0">
      <selection activeCell="R13" sqref="R13"/>
    </sheetView>
  </sheetViews>
  <sheetFormatPr defaultRowHeight="14.5" x14ac:dyDescent="0.35"/>
  <cols>
    <col min="1" max="1" width="8.81640625" bestFit="1" customWidth="1"/>
    <col min="2" max="4" width="8.81640625" customWidth="1"/>
    <col min="5" max="5" width="10.1796875" bestFit="1" customWidth="1"/>
    <col min="6" max="6" width="13.453125" bestFit="1" customWidth="1"/>
    <col min="7" max="7" width="14.81640625" bestFit="1" customWidth="1"/>
    <col min="8" max="8" width="11.453125" bestFit="1" customWidth="1"/>
    <col min="9" max="9" width="19.54296875" bestFit="1" customWidth="1"/>
    <col min="10" max="10" width="11.453125" bestFit="1" customWidth="1"/>
    <col min="11" max="11" width="19.54296875" bestFit="1" customWidth="1"/>
    <col min="12" max="12" width="11.453125" bestFit="1" customWidth="1"/>
    <col min="13" max="13" width="19.54296875" bestFit="1" customWidth="1"/>
    <col min="14" max="15" width="13.54296875" bestFit="1" customWidth="1"/>
    <col min="18" max="18" width="11.81640625" bestFit="1" customWidth="1"/>
  </cols>
  <sheetData>
    <row r="1" spans="1:16" ht="15.5" x14ac:dyDescent="0.35">
      <c r="A1" s="12"/>
      <c r="B1" s="13" t="s">
        <v>21</v>
      </c>
      <c r="C1" s="13" t="s">
        <v>22</v>
      </c>
      <c r="D1" s="13" t="s">
        <v>23</v>
      </c>
      <c r="E1" s="2"/>
      <c r="F1" s="2"/>
      <c r="G1" s="2"/>
      <c r="H1" s="14" t="s">
        <v>1</v>
      </c>
      <c r="I1" s="14"/>
      <c r="J1" s="14"/>
      <c r="K1" s="14"/>
      <c r="L1" s="14"/>
      <c r="M1" s="14"/>
      <c r="N1" s="8"/>
      <c r="O1" s="8"/>
    </row>
    <row r="2" spans="1:16" ht="15.65" customHeight="1" x14ac:dyDescent="0.35">
      <c r="A2" s="13" t="s">
        <v>0</v>
      </c>
      <c r="B2" s="13"/>
      <c r="C2" s="13"/>
      <c r="D2" s="13"/>
      <c r="E2" s="15" t="s">
        <v>9</v>
      </c>
      <c r="F2" s="16" t="s">
        <v>2</v>
      </c>
      <c r="G2" s="16" t="s">
        <v>5</v>
      </c>
      <c r="H2" s="16">
        <v>1</v>
      </c>
      <c r="I2" s="16"/>
      <c r="J2" s="16">
        <v>2</v>
      </c>
      <c r="K2" s="16"/>
      <c r="L2" s="16">
        <v>3</v>
      </c>
      <c r="M2" s="16"/>
      <c r="N2" s="8" t="s">
        <v>3</v>
      </c>
      <c r="O2" s="8" t="s">
        <v>4</v>
      </c>
    </row>
    <row r="3" spans="1:16" ht="15.5" x14ac:dyDescent="0.35">
      <c r="A3" s="13"/>
      <c r="B3" s="13"/>
      <c r="C3" s="13"/>
      <c r="D3" s="13"/>
      <c r="E3" s="15"/>
      <c r="F3" s="16"/>
      <c r="G3" s="16"/>
      <c r="H3" s="7" t="s">
        <v>6</v>
      </c>
      <c r="I3" s="7" t="s">
        <v>7</v>
      </c>
      <c r="J3" s="7" t="s">
        <v>6</v>
      </c>
      <c r="K3" s="7" t="s">
        <v>7</v>
      </c>
      <c r="L3" s="7" t="s">
        <v>6</v>
      </c>
      <c r="M3" s="7" t="s">
        <v>7</v>
      </c>
      <c r="N3" s="8" t="s">
        <v>8</v>
      </c>
      <c r="O3" s="8" t="s">
        <v>8</v>
      </c>
    </row>
    <row r="4" spans="1:16" ht="15.5" x14ac:dyDescent="0.35">
      <c r="A4" s="2">
        <v>1</v>
      </c>
      <c r="B4" s="13" t="s">
        <v>10</v>
      </c>
      <c r="C4" s="13" t="s">
        <v>16</v>
      </c>
      <c r="D4" s="11" t="s">
        <v>18</v>
      </c>
      <c r="E4" s="2">
        <v>69.400000000000006</v>
      </c>
      <c r="F4" s="2">
        <v>100</v>
      </c>
      <c r="G4" s="3">
        <v>0.88</v>
      </c>
      <c r="H4" s="5">
        <v>1319089.05760782</v>
      </c>
      <c r="I4" s="5">
        <f>H4*F4/G4</f>
        <v>149896483.81907046</v>
      </c>
      <c r="J4" s="5">
        <v>1436541.43198587</v>
      </c>
      <c r="K4" s="5">
        <f>J4*F4/G4</f>
        <v>163243344.54384887</v>
      </c>
      <c r="L4" s="5">
        <v>1336545.77055379</v>
      </c>
      <c r="M4" s="5">
        <f>L4*F4/G4</f>
        <v>151880201.19929433</v>
      </c>
      <c r="N4" s="9">
        <f>AVERAGE(I4,K4,M4)</f>
        <v>155006676.52073789</v>
      </c>
      <c r="O4" s="9">
        <f t="shared" ref="O4:O39" si="0">STDEV(I4,K4,M4)</f>
        <v>7201792.0515212622</v>
      </c>
      <c r="P4" s="1"/>
    </row>
    <row r="5" spans="1:16" ht="15.5" x14ac:dyDescent="0.35">
      <c r="A5" s="2">
        <v>2</v>
      </c>
      <c r="B5" s="13"/>
      <c r="C5" s="13"/>
      <c r="D5" s="11" t="s">
        <v>19</v>
      </c>
      <c r="E5" s="2">
        <v>9.4</v>
      </c>
      <c r="F5" s="2">
        <v>10</v>
      </c>
      <c r="G5" s="3">
        <v>1.04</v>
      </c>
      <c r="H5" s="5">
        <v>1348542.3410386101</v>
      </c>
      <c r="I5" s="5">
        <f t="shared" ref="I5:I39" si="1">H5*F5/G5</f>
        <v>12966753.279217403</v>
      </c>
      <c r="J5" s="5">
        <v>1228512.24453635</v>
      </c>
      <c r="K5" s="5">
        <f t="shared" ref="K5:K39" si="2">J5*F5/G5</f>
        <v>11812617.735926442</v>
      </c>
      <c r="L5" s="5">
        <v>1297034.60251245</v>
      </c>
      <c r="M5" s="5">
        <f t="shared" ref="M5:M39" si="3">L5*F5/G5</f>
        <v>12471486.56261971</v>
      </c>
      <c r="N5" s="9">
        <f t="shared" ref="N5:N39" si="4">AVERAGE(I5,K5,M5)</f>
        <v>12416952.525921186</v>
      </c>
      <c r="O5" s="9">
        <f t="shared" si="0"/>
        <v>578997.1363839875</v>
      </c>
      <c r="P5" s="1"/>
    </row>
    <row r="6" spans="1:16" ht="15.5" x14ac:dyDescent="0.35">
      <c r="A6" s="2">
        <v>3</v>
      </c>
      <c r="B6" s="13"/>
      <c r="C6" s="13"/>
      <c r="D6" s="11" t="s">
        <v>20</v>
      </c>
      <c r="E6" s="2">
        <v>5.0999999999999996</v>
      </c>
      <c r="F6" s="2">
        <v>10</v>
      </c>
      <c r="G6" s="3">
        <v>1.1000000000000001</v>
      </c>
      <c r="H6" s="5">
        <v>603624.43851709994</v>
      </c>
      <c r="I6" s="5">
        <f t="shared" si="1"/>
        <v>5487494.8956099991</v>
      </c>
      <c r="J6" s="5">
        <v>653564.98268824001</v>
      </c>
      <c r="K6" s="5">
        <f t="shared" si="2"/>
        <v>5941499.8426203625</v>
      </c>
      <c r="L6" s="5">
        <v>609513.78292052005</v>
      </c>
      <c r="M6" s="5">
        <f t="shared" si="3"/>
        <v>5541034.3901865454</v>
      </c>
      <c r="N6" s="9">
        <f t="shared" si="4"/>
        <v>5656676.3761389693</v>
      </c>
      <c r="O6" s="9">
        <f t="shared" si="0"/>
        <v>248112.72571904917</v>
      </c>
      <c r="P6" s="1"/>
    </row>
    <row r="7" spans="1:16" ht="15.5" x14ac:dyDescent="0.35">
      <c r="A7" s="2">
        <v>4</v>
      </c>
      <c r="B7" s="13"/>
      <c r="C7" s="13" t="s">
        <v>17</v>
      </c>
      <c r="D7" s="11" t="s">
        <v>18</v>
      </c>
      <c r="E7" s="2">
        <v>301.7</v>
      </c>
      <c r="F7" s="2">
        <v>1000</v>
      </c>
      <c r="G7" s="3">
        <v>1.03</v>
      </c>
      <c r="H7" s="5">
        <v>646502.71083031595</v>
      </c>
      <c r="I7" s="5">
        <f t="shared" si="1"/>
        <v>627672534.78671455</v>
      </c>
      <c r="J7" s="5">
        <v>707867.72016848996</v>
      </c>
      <c r="K7" s="5">
        <f t="shared" si="2"/>
        <v>687250213.75581551</v>
      </c>
      <c r="L7" s="5">
        <v>710955.70612135995</v>
      </c>
      <c r="M7" s="5">
        <f t="shared" si="3"/>
        <v>690248258.37025237</v>
      </c>
      <c r="N7" s="9">
        <f t="shared" si="4"/>
        <v>668390335.6375941</v>
      </c>
      <c r="O7" s="9">
        <f t="shared" si="0"/>
        <v>35294497.410736091</v>
      </c>
      <c r="P7" s="1"/>
    </row>
    <row r="8" spans="1:16" ht="15.5" x14ac:dyDescent="0.35">
      <c r="A8" s="2">
        <v>5</v>
      </c>
      <c r="B8" s="13"/>
      <c r="C8" s="13"/>
      <c r="D8" s="11" t="s">
        <v>19</v>
      </c>
      <c r="E8" s="2">
        <v>47.8</v>
      </c>
      <c r="F8" s="2">
        <v>100</v>
      </c>
      <c r="G8" s="3">
        <v>1.08</v>
      </c>
      <c r="H8" s="6">
        <v>963743.09089062002</v>
      </c>
      <c r="I8" s="5">
        <f t="shared" si="1"/>
        <v>89235471.378761113</v>
      </c>
      <c r="J8" s="6">
        <v>984648.26158350101</v>
      </c>
      <c r="K8" s="5">
        <f t="shared" si="2"/>
        <v>91171135.331805632</v>
      </c>
      <c r="L8" s="6">
        <v>1002817.40521277</v>
      </c>
      <c r="M8" s="5">
        <f t="shared" si="3"/>
        <v>92853463.44562684</v>
      </c>
      <c r="N8" s="9">
        <f t="shared" si="4"/>
        <v>91086690.052064538</v>
      </c>
      <c r="O8" s="9">
        <f t="shared" si="0"/>
        <v>1810473.668112505</v>
      </c>
      <c r="P8" s="1"/>
    </row>
    <row r="9" spans="1:16" ht="15.5" x14ac:dyDescent="0.35">
      <c r="A9" s="2">
        <v>6</v>
      </c>
      <c r="B9" s="13"/>
      <c r="C9" s="13"/>
      <c r="D9" s="11" t="s">
        <v>20</v>
      </c>
      <c r="E9" s="2">
        <v>20.7</v>
      </c>
      <c r="F9" s="2">
        <v>100</v>
      </c>
      <c r="G9" s="3">
        <v>1.0900000000000001</v>
      </c>
      <c r="H9" s="6">
        <v>417367.000072036</v>
      </c>
      <c r="I9" s="5">
        <f t="shared" si="1"/>
        <v>38290550.465324402</v>
      </c>
      <c r="J9" s="6">
        <v>505455.35228597</v>
      </c>
      <c r="K9" s="5">
        <f t="shared" si="2"/>
        <v>46372050.668437615</v>
      </c>
      <c r="L9" s="6">
        <v>454157.725113886</v>
      </c>
      <c r="M9" s="5">
        <f t="shared" si="3"/>
        <v>41665846.340723485</v>
      </c>
      <c r="N9" s="9">
        <f t="shared" si="4"/>
        <v>42109482.49149517</v>
      </c>
      <c r="O9" s="9">
        <f t="shared" si="0"/>
        <v>4058974.1510550869</v>
      </c>
      <c r="P9" s="1"/>
    </row>
    <row r="10" spans="1:16" ht="15.5" x14ac:dyDescent="0.35">
      <c r="A10" s="2">
        <v>10</v>
      </c>
      <c r="B10" s="13" t="s">
        <v>11</v>
      </c>
      <c r="C10" s="13" t="s">
        <v>16</v>
      </c>
      <c r="D10" s="11" t="s">
        <v>18</v>
      </c>
      <c r="E10" s="2">
        <v>142.19999999999999</v>
      </c>
      <c r="F10" s="2">
        <v>1000</v>
      </c>
      <c r="G10" s="3">
        <v>1.0900000000000001</v>
      </c>
      <c r="H10" s="6">
        <v>433231.45397861197</v>
      </c>
      <c r="I10" s="5">
        <f t="shared" si="1"/>
        <v>397460049.52166229</v>
      </c>
      <c r="J10" s="6">
        <v>453254.88746612601</v>
      </c>
      <c r="K10" s="5">
        <f t="shared" si="2"/>
        <v>415830171.98727155</v>
      </c>
      <c r="L10" s="6">
        <v>521591.40724292601</v>
      </c>
      <c r="M10" s="5">
        <f t="shared" si="3"/>
        <v>478524226.82837242</v>
      </c>
      <c r="N10" s="9">
        <f t="shared" si="4"/>
        <v>430604816.1124354</v>
      </c>
      <c r="O10" s="9">
        <f t="shared" si="0"/>
        <v>42503738.569358386</v>
      </c>
      <c r="P10" s="1"/>
    </row>
    <row r="11" spans="1:16" ht="15.5" x14ac:dyDescent="0.35">
      <c r="A11" s="2">
        <v>11</v>
      </c>
      <c r="B11" s="13"/>
      <c r="C11" s="13"/>
      <c r="D11" s="11" t="s">
        <v>19</v>
      </c>
      <c r="E11" s="2">
        <v>22.2</v>
      </c>
      <c r="F11" s="2">
        <v>100</v>
      </c>
      <c r="G11" s="3">
        <v>1.07</v>
      </c>
      <c r="H11" s="6">
        <v>774760.46586561901</v>
      </c>
      <c r="I11" s="5">
        <f t="shared" si="1"/>
        <v>72407520.174356908</v>
      </c>
      <c r="J11" s="6">
        <v>834516.59106118104</v>
      </c>
      <c r="K11" s="5">
        <f t="shared" si="2"/>
        <v>77992204.772072986</v>
      </c>
      <c r="L11" s="6">
        <v>836688.30327193195</v>
      </c>
      <c r="M11" s="5">
        <f t="shared" si="3"/>
        <v>78195168.530087098</v>
      </c>
      <c r="N11" s="9">
        <f t="shared" si="4"/>
        <v>76198297.825505674</v>
      </c>
      <c r="O11" s="9">
        <f t="shared" si="0"/>
        <v>3284477.8842463628</v>
      </c>
      <c r="P11" s="1"/>
    </row>
    <row r="12" spans="1:16" ht="15.5" x14ac:dyDescent="0.35">
      <c r="A12" s="2">
        <v>12</v>
      </c>
      <c r="B12" s="13"/>
      <c r="C12" s="13"/>
      <c r="D12" s="11" t="s">
        <v>20</v>
      </c>
      <c r="E12" s="2">
        <v>9.5</v>
      </c>
      <c r="F12" s="2">
        <v>10</v>
      </c>
      <c r="G12" s="3">
        <v>1.21</v>
      </c>
      <c r="H12" s="6">
        <v>2145488.5105582699</v>
      </c>
      <c r="I12" s="5">
        <f t="shared" si="1"/>
        <v>17731310.004613802</v>
      </c>
      <c r="J12" s="6">
        <v>2372105.82233429</v>
      </c>
      <c r="K12" s="5">
        <f t="shared" si="2"/>
        <v>19604180.349870164</v>
      </c>
      <c r="L12" s="6">
        <v>2413500.8746578</v>
      </c>
      <c r="M12" s="5">
        <f t="shared" si="3"/>
        <v>19946288.220312398</v>
      </c>
      <c r="N12" s="9">
        <f t="shared" si="4"/>
        <v>19093926.191598788</v>
      </c>
      <c r="O12" s="9">
        <f t="shared" si="0"/>
        <v>1192393.2252112795</v>
      </c>
      <c r="P12" s="1"/>
    </row>
    <row r="13" spans="1:16" ht="15.5" x14ac:dyDescent="0.35">
      <c r="A13" s="2">
        <v>13</v>
      </c>
      <c r="B13" s="13"/>
      <c r="C13" s="13" t="s">
        <v>17</v>
      </c>
      <c r="D13" s="11" t="s">
        <v>18</v>
      </c>
      <c r="E13" s="2">
        <v>520.79999999999995</v>
      </c>
      <c r="F13" s="2">
        <v>1000</v>
      </c>
      <c r="G13" s="3">
        <v>1.1399999999999999</v>
      </c>
      <c r="H13" s="6">
        <v>1576489.9141587799</v>
      </c>
      <c r="I13" s="5">
        <f t="shared" si="1"/>
        <v>1382885889.6129649</v>
      </c>
      <c r="J13" s="6">
        <v>1624758.9107909501</v>
      </c>
      <c r="K13" s="5">
        <f t="shared" si="2"/>
        <v>1425227114.7289038</v>
      </c>
      <c r="L13" s="6">
        <v>1613357.7641931199</v>
      </c>
      <c r="M13" s="5">
        <f t="shared" si="3"/>
        <v>1415226108.9413335</v>
      </c>
      <c r="N13" s="9">
        <f t="shared" si="4"/>
        <v>1407779704.4277341</v>
      </c>
      <c r="O13" s="9">
        <f t="shared" si="0"/>
        <v>22131008.590092991</v>
      </c>
      <c r="P13" s="1"/>
    </row>
    <row r="14" spans="1:16" ht="15.5" x14ac:dyDescent="0.35">
      <c r="A14" s="2">
        <v>14</v>
      </c>
      <c r="B14" s="13"/>
      <c r="C14" s="13"/>
      <c r="D14" s="11" t="s">
        <v>19</v>
      </c>
      <c r="E14" s="2">
        <v>74.599999999999994</v>
      </c>
      <c r="F14" s="2">
        <v>100</v>
      </c>
      <c r="G14" s="3">
        <v>1.1000000000000001</v>
      </c>
      <c r="H14" s="6">
        <v>1309438.8765710101</v>
      </c>
      <c r="I14" s="5">
        <f t="shared" si="1"/>
        <v>119039897.87009181</v>
      </c>
      <c r="J14" s="6">
        <v>1457127.62683424</v>
      </c>
      <c r="K14" s="5">
        <f t="shared" si="2"/>
        <v>132466147.89402181</v>
      </c>
      <c r="L14" s="6">
        <v>1432238.11850469</v>
      </c>
      <c r="M14" s="5">
        <f t="shared" si="3"/>
        <v>130203465.31860816</v>
      </c>
      <c r="N14" s="9">
        <f t="shared" si="4"/>
        <v>127236503.69424058</v>
      </c>
      <c r="O14" s="9">
        <f t="shared" si="0"/>
        <v>7188059.0834120484</v>
      </c>
      <c r="P14" s="1"/>
    </row>
    <row r="15" spans="1:16" ht="15.5" x14ac:dyDescent="0.35">
      <c r="A15" s="2">
        <v>15</v>
      </c>
      <c r="B15" s="13"/>
      <c r="C15" s="13"/>
      <c r="D15" s="11" t="s">
        <v>20</v>
      </c>
      <c r="E15" s="2">
        <v>24.7</v>
      </c>
      <c r="F15" s="2">
        <v>100</v>
      </c>
      <c r="G15" s="3">
        <v>1.1599999999999999</v>
      </c>
      <c r="H15" s="6">
        <v>587989.46559158096</v>
      </c>
      <c r="I15" s="5">
        <f t="shared" si="1"/>
        <v>50688747.033756979</v>
      </c>
      <c r="J15" s="6">
        <v>594896.43156757299</v>
      </c>
      <c r="K15" s="5">
        <f t="shared" si="2"/>
        <v>51284175.135135606</v>
      </c>
      <c r="L15" s="6">
        <v>630251.63261626801</v>
      </c>
      <c r="M15" s="5">
        <f t="shared" si="3"/>
        <v>54332037.294505864</v>
      </c>
      <c r="N15" s="9">
        <f t="shared" si="4"/>
        <v>52101653.154466152</v>
      </c>
      <c r="O15" s="9">
        <f t="shared" si="0"/>
        <v>1954378.0890818855</v>
      </c>
      <c r="P15" s="1"/>
    </row>
    <row r="16" spans="1:16" ht="15.5" x14ac:dyDescent="0.35">
      <c r="A16" s="2">
        <v>19</v>
      </c>
      <c r="B16" s="13" t="s">
        <v>12</v>
      </c>
      <c r="C16" s="13" t="s">
        <v>16</v>
      </c>
      <c r="D16" s="11" t="s">
        <v>18</v>
      </c>
      <c r="E16" s="2">
        <v>509.1</v>
      </c>
      <c r="F16" s="2">
        <v>1000</v>
      </c>
      <c r="G16" s="3">
        <v>1.01</v>
      </c>
      <c r="H16" s="6">
        <v>1837819.3598797</v>
      </c>
      <c r="I16" s="5">
        <f t="shared" si="1"/>
        <v>1819623128.5937624</v>
      </c>
      <c r="J16" s="6">
        <v>1758497.5252698599</v>
      </c>
      <c r="K16" s="5">
        <f t="shared" si="2"/>
        <v>1741086658.6830297</v>
      </c>
      <c r="L16" s="6">
        <v>1526733.4375440001</v>
      </c>
      <c r="M16" s="5">
        <f t="shared" si="3"/>
        <v>1511617264.8950496</v>
      </c>
      <c r="N16" s="9">
        <f t="shared" si="4"/>
        <v>1690775684.0572805</v>
      </c>
      <c r="O16" s="9">
        <f t="shared" si="0"/>
        <v>160047801.12217128</v>
      </c>
      <c r="P16" s="1"/>
    </row>
    <row r="17" spans="1:16" ht="15.5" x14ac:dyDescent="0.35">
      <c r="A17" s="2">
        <v>20</v>
      </c>
      <c r="B17" s="13"/>
      <c r="C17" s="13"/>
      <c r="D17" s="11" t="s">
        <v>19</v>
      </c>
      <c r="E17" s="2">
        <v>58.9</v>
      </c>
      <c r="F17" s="2">
        <v>100</v>
      </c>
      <c r="G17" s="3">
        <v>1.04</v>
      </c>
      <c r="H17" s="6">
        <v>1814178.31922267</v>
      </c>
      <c r="I17" s="5">
        <f t="shared" si="1"/>
        <v>174440223.00217983</v>
      </c>
      <c r="J17" s="6">
        <v>1987847.3156562401</v>
      </c>
      <c r="K17" s="5">
        <f t="shared" si="2"/>
        <v>191139164.96694615</v>
      </c>
      <c r="L17" s="6">
        <v>1738699.7683330399</v>
      </c>
      <c r="M17" s="5">
        <f t="shared" si="3"/>
        <v>167182670.03202307</v>
      </c>
      <c r="N17" s="9">
        <f t="shared" si="4"/>
        <v>177587352.66704968</v>
      </c>
      <c r="O17" s="9">
        <f t="shared" si="0"/>
        <v>12284410.089107931</v>
      </c>
      <c r="P17" s="1"/>
    </row>
    <row r="18" spans="1:16" ht="15.5" x14ac:dyDescent="0.35">
      <c r="A18" s="2">
        <v>21</v>
      </c>
      <c r="B18" s="13"/>
      <c r="C18" s="13"/>
      <c r="D18" s="11" t="s">
        <v>20</v>
      </c>
      <c r="E18" s="2">
        <v>39.6</v>
      </c>
      <c r="F18" s="2">
        <v>100</v>
      </c>
      <c r="G18" s="3">
        <v>1.1100000000000001</v>
      </c>
      <c r="H18" s="6">
        <v>1178559.7022047499</v>
      </c>
      <c r="I18" s="5">
        <f t="shared" si="1"/>
        <v>106176549.74817565</v>
      </c>
      <c r="J18" s="6">
        <v>1108631.8598060701</v>
      </c>
      <c r="K18" s="5">
        <f t="shared" si="2"/>
        <v>99876744.126672968</v>
      </c>
      <c r="L18" s="6">
        <v>1249522.4682042401</v>
      </c>
      <c r="M18" s="5">
        <f t="shared" si="3"/>
        <v>112569591.7301117</v>
      </c>
      <c r="N18" s="9">
        <f t="shared" si="4"/>
        <v>106207628.53498678</v>
      </c>
      <c r="O18" s="9">
        <f t="shared" si="0"/>
        <v>6346480.874411609</v>
      </c>
      <c r="P18" s="1"/>
    </row>
    <row r="19" spans="1:16" ht="15.5" x14ac:dyDescent="0.35">
      <c r="A19" s="2">
        <v>22</v>
      </c>
      <c r="B19" s="13"/>
      <c r="C19" s="13" t="s">
        <v>17</v>
      </c>
      <c r="D19" s="11" t="s">
        <v>18</v>
      </c>
      <c r="E19" s="2">
        <v>462.7</v>
      </c>
      <c r="F19" s="2">
        <v>1000</v>
      </c>
      <c r="G19" s="3">
        <v>1.05</v>
      </c>
      <c r="H19" s="6">
        <v>1509893.5771725399</v>
      </c>
      <c r="I19" s="5">
        <f t="shared" si="1"/>
        <v>1437993883.0214665</v>
      </c>
      <c r="J19" s="6">
        <v>1593405.85024434</v>
      </c>
      <c r="K19" s="5">
        <f t="shared" si="2"/>
        <v>1517529381.1850855</v>
      </c>
      <c r="L19" s="6">
        <v>1659172.2710874199</v>
      </c>
      <c r="M19" s="5">
        <f t="shared" si="3"/>
        <v>1580164067.7023046</v>
      </c>
      <c r="N19" s="9">
        <f t="shared" si="4"/>
        <v>1511895777.3029521</v>
      </c>
      <c r="O19" s="9">
        <f t="shared" si="0"/>
        <v>71252322.576681629</v>
      </c>
      <c r="P19" s="1"/>
    </row>
    <row r="20" spans="1:16" ht="15.5" x14ac:dyDescent="0.35">
      <c r="A20" s="2">
        <v>23</v>
      </c>
      <c r="B20" s="13"/>
      <c r="C20" s="13"/>
      <c r="D20" s="11" t="s">
        <v>19</v>
      </c>
      <c r="E20" s="2">
        <v>59.9</v>
      </c>
      <c r="F20" s="2">
        <v>100</v>
      </c>
      <c r="G20" s="3">
        <v>1.1100000000000001</v>
      </c>
      <c r="H20" s="6">
        <v>1272901.3738790599</v>
      </c>
      <c r="I20" s="5">
        <f t="shared" si="1"/>
        <v>114675799.44856393</v>
      </c>
      <c r="J20" s="6">
        <v>1328079.7270835701</v>
      </c>
      <c r="K20" s="5">
        <f t="shared" si="2"/>
        <v>119646822.25978108</v>
      </c>
      <c r="L20" s="6">
        <v>1327649.8678661799</v>
      </c>
      <c r="M20" s="5">
        <f t="shared" si="3"/>
        <v>119608096.20416035</v>
      </c>
      <c r="N20" s="9">
        <f t="shared" si="4"/>
        <v>117976905.9708351</v>
      </c>
      <c r="O20" s="9">
        <f t="shared" si="0"/>
        <v>2858907.6813325062</v>
      </c>
      <c r="P20" s="1"/>
    </row>
    <row r="21" spans="1:16" ht="15.5" x14ac:dyDescent="0.35">
      <c r="A21" s="2">
        <v>24</v>
      </c>
      <c r="B21" s="13"/>
      <c r="C21" s="13"/>
      <c r="D21" s="11" t="s">
        <v>20</v>
      </c>
      <c r="E21" s="2">
        <v>25.2</v>
      </c>
      <c r="F21" s="2">
        <v>100</v>
      </c>
      <c r="G21" s="3">
        <v>1.05</v>
      </c>
      <c r="H21" s="6">
        <v>473402.70729094301</v>
      </c>
      <c r="I21" s="5">
        <f t="shared" si="1"/>
        <v>45085972.122946955</v>
      </c>
      <c r="J21" s="6">
        <v>607668.65392569103</v>
      </c>
      <c r="K21" s="5">
        <f t="shared" si="2"/>
        <v>57873205.135780096</v>
      </c>
      <c r="L21" s="6">
        <v>745498.82089287404</v>
      </c>
      <c r="M21" s="5">
        <f t="shared" si="3"/>
        <v>70999887.704083234</v>
      </c>
      <c r="N21" s="9">
        <f t="shared" si="4"/>
        <v>57986354.987603426</v>
      </c>
      <c r="O21" s="9">
        <f t="shared" si="0"/>
        <v>12957328.326213356</v>
      </c>
      <c r="P21" s="1"/>
    </row>
    <row r="22" spans="1:16" ht="15.5" x14ac:dyDescent="0.35">
      <c r="A22" s="4">
        <v>28</v>
      </c>
      <c r="B22" s="13" t="s">
        <v>13</v>
      </c>
      <c r="C22" s="13" t="s">
        <v>16</v>
      </c>
      <c r="D22" s="11" t="s">
        <v>18</v>
      </c>
      <c r="E22" s="4">
        <v>603.6</v>
      </c>
      <c r="F22" s="4">
        <v>1000</v>
      </c>
      <c r="G22" s="10">
        <v>1.06</v>
      </c>
      <c r="H22" s="6">
        <v>2494006.9061593199</v>
      </c>
      <c r="I22" s="5">
        <f t="shared" si="1"/>
        <v>2352836703.9238868</v>
      </c>
      <c r="J22" s="6">
        <v>2603945.6485764398</v>
      </c>
      <c r="K22" s="5">
        <f t="shared" si="2"/>
        <v>2456552498.6570187</v>
      </c>
      <c r="L22" s="6">
        <v>2742918.8447154299</v>
      </c>
      <c r="M22" s="5">
        <f t="shared" si="3"/>
        <v>2587659287.4673862</v>
      </c>
      <c r="N22" s="9">
        <f t="shared" si="4"/>
        <v>2465682830.0160975</v>
      </c>
      <c r="O22" s="9">
        <f t="shared" si="0"/>
        <v>117677243.54587796</v>
      </c>
      <c r="P22" s="1"/>
    </row>
    <row r="23" spans="1:16" ht="15.5" x14ac:dyDescent="0.35">
      <c r="A23" s="4">
        <v>29</v>
      </c>
      <c r="B23" s="13"/>
      <c r="C23" s="13"/>
      <c r="D23" s="11" t="s">
        <v>19</v>
      </c>
      <c r="E23" s="4">
        <v>55.5</v>
      </c>
      <c r="F23" s="4">
        <v>100</v>
      </c>
      <c r="G23" s="10">
        <v>1.1100000000000001</v>
      </c>
      <c r="H23" s="6">
        <v>1887034.31236312</v>
      </c>
      <c r="I23" s="5">
        <f t="shared" si="1"/>
        <v>170003091.20388466</v>
      </c>
      <c r="J23" s="6">
        <v>2003719.6396408</v>
      </c>
      <c r="K23" s="5">
        <f t="shared" si="2"/>
        <v>180515282.85052252</v>
      </c>
      <c r="L23" s="6">
        <v>1874571.7841035801</v>
      </c>
      <c r="M23" s="5">
        <f t="shared" si="3"/>
        <v>168880340.91023242</v>
      </c>
      <c r="N23" s="9">
        <f t="shared" si="4"/>
        <v>173132904.98821321</v>
      </c>
      <c r="O23" s="9">
        <f t="shared" si="0"/>
        <v>6417925.6175114755</v>
      </c>
      <c r="P23" s="1"/>
    </row>
    <row r="24" spans="1:16" ht="15.5" x14ac:dyDescent="0.35">
      <c r="A24" s="4">
        <v>30</v>
      </c>
      <c r="B24" s="13"/>
      <c r="C24" s="13"/>
      <c r="D24" s="11" t="s">
        <v>20</v>
      </c>
      <c r="E24" s="4">
        <v>21.4</v>
      </c>
      <c r="F24" s="4">
        <v>100</v>
      </c>
      <c r="G24" s="10">
        <v>1.08</v>
      </c>
      <c r="H24" s="6">
        <v>795074.65245623398</v>
      </c>
      <c r="I24" s="5">
        <f t="shared" si="1"/>
        <v>73618023.375577211</v>
      </c>
      <c r="J24" s="6">
        <v>906275.58472756098</v>
      </c>
      <c r="K24" s="5">
        <f t="shared" si="2"/>
        <v>83914405.993292689</v>
      </c>
      <c r="L24" s="6">
        <v>961143.89898383</v>
      </c>
      <c r="M24" s="5">
        <f t="shared" si="3"/>
        <v>88994805.461465746</v>
      </c>
      <c r="N24" s="9">
        <f t="shared" si="4"/>
        <v>82175744.943445221</v>
      </c>
      <c r="O24" s="9">
        <f t="shared" si="0"/>
        <v>7834447.2372923782</v>
      </c>
      <c r="P24" s="1"/>
    </row>
    <row r="25" spans="1:16" ht="15.5" x14ac:dyDescent="0.35">
      <c r="A25" s="4">
        <v>31</v>
      </c>
      <c r="B25" s="13"/>
      <c r="C25" s="13" t="s">
        <v>17</v>
      </c>
      <c r="D25" s="11" t="s">
        <v>18</v>
      </c>
      <c r="E25" s="4">
        <v>612.20000000000005</v>
      </c>
      <c r="F25" s="4">
        <v>1000</v>
      </c>
      <c r="G25" s="10">
        <v>0.97</v>
      </c>
      <c r="H25" s="6">
        <v>2520894.08593632</v>
      </c>
      <c r="I25" s="5">
        <f t="shared" si="1"/>
        <v>2598859882.4085774</v>
      </c>
      <c r="J25" s="6">
        <v>1747868.9281156999</v>
      </c>
      <c r="K25" s="5">
        <f t="shared" si="2"/>
        <v>1801926730.0161855</v>
      </c>
      <c r="L25" s="6">
        <v>1942757.7870176099</v>
      </c>
      <c r="M25" s="5">
        <f t="shared" si="3"/>
        <v>2002843079.3995979</v>
      </c>
      <c r="N25" s="9">
        <f t="shared" si="4"/>
        <v>2134543230.6081202</v>
      </c>
      <c r="O25" s="9">
        <f t="shared" si="0"/>
        <v>414468707.76546931</v>
      </c>
      <c r="P25" s="1"/>
    </row>
    <row r="26" spans="1:16" ht="15.5" x14ac:dyDescent="0.35">
      <c r="A26" s="4">
        <v>32</v>
      </c>
      <c r="B26" s="13"/>
      <c r="C26" s="13"/>
      <c r="D26" s="11" t="s">
        <v>19</v>
      </c>
      <c r="E26" s="4">
        <v>53.2</v>
      </c>
      <c r="F26" s="4">
        <v>100</v>
      </c>
      <c r="G26" s="10">
        <v>1.04</v>
      </c>
      <c r="H26" s="6">
        <v>1139907.7987351599</v>
      </c>
      <c r="I26" s="5">
        <f t="shared" si="1"/>
        <v>109606519.10914999</v>
      </c>
      <c r="J26" s="6">
        <v>942949.153564026</v>
      </c>
      <c r="K26" s="5">
        <f t="shared" si="2"/>
        <v>90668187.842694804</v>
      </c>
      <c r="L26" s="6">
        <v>872408.09819981805</v>
      </c>
      <c r="M26" s="5">
        <f t="shared" si="3"/>
        <v>83885394.05767481</v>
      </c>
      <c r="N26" s="9">
        <f t="shared" si="4"/>
        <v>94720033.669839874</v>
      </c>
      <c r="O26" s="9">
        <f t="shared" si="0"/>
        <v>13330684.882391376</v>
      </c>
      <c r="P26" s="1"/>
    </row>
    <row r="27" spans="1:16" ht="15.5" x14ac:dyDescent="0.35">
      <c r="A27" s="2">
        <v>33</v>
      </c>
      <c r="B27" s="13"/>
      <c r="C27" s="13"/>
      <c r="D27" s="11" t="s">
        <v>20</v>
      </c>
      <c r="E27" s="2">
        <v>27.9</v>
      </c>
      <c r="F27" s="2">
        <v>100</v>
      </c>
      <c r="G27" s="3">
        <v>1.02</v>
      </c>
      <c r="H27" s="6">
        <v>404794.99060961598</v>
      </c>
      <c r="I27" s="5">
        <f t="shared" si="1"/>
        <v>39685783.393099606</v>
      </c>
      <c r="J27" s="6">
        <v>485142.36898423301</v>
      </c>
      <c r="K27" s="5">
        <f t="shared" si="2"/>
        <v>47562977.351395391</v>
      </c>
      <c r="L27" s="6">
        <v>422879.62431489601</v>
      </c>
      <c r="M27" s="5">
        <f t="shared" si="3"/>
        <v>41458786.697538823</v>
      </c>
      <c r="N27" s="9">
        <f t="shared" si="4"/>
        <v>42902515.814011276</v>
      </c>
      <c r="O27" s="9">
        <f t="shared" si="0"/>
        <v>4132288.8918208084</v>
      </c>
      <c r="P27" s="1"/>
    </row>
    <row r="28" spans="1:16" ht="15.5" x14ac:dyDescent="0.35">
      <c r="A28" s="2">
        <v>37</v>
      </c>
      <c r="B28" s="13" t="s">
        <v>14</v>
      </c>
      <c r="C28" s="13" t="s">
        <v>16</v>
      </c>
      <c r="D28" s="11" t="s">
        <v>18</v>
      </c>
      <c r="E28" s="2">
        <v>561.9</v>
      </c>
      <c r="F28" s="2">
        <v>1000</v>
      </c>
      <c r="G28" s="3">
        <v>1</v>
      </c>
      <c r="H28" s="6">
        <v>1682852.9038016601</v>
      </c>
      <c r="I28" s="5">
        <f t="shared" si="1"/>
        <v>1682852903.8016601</v>
      </c>
      <c r="J28" s="6">
        <v>1799237.00494767</v>
      </c>
      <c r="K28" s="5">
        <f t="shared" si="2"/>
        <v>1799237004.94767</v>
      </c>
      <c r="L28" s="6">
        <v>2070326.11075042</v>
      </c>
      <c r="M28" s="5">
        <f t="shared" si="3"/>
        <v>2070326110.7504201</v>
      </c>
      <c r="N28" s="9">
        <f t="shared" si="4"/>
        <v>1850805339.83325</v>
      </c>
      <c r="O28" s="9">
        <f t="shared" si="0"/>
        <v>198817356.88300118</v>
      </c>
      <c r="P28" s="1"/>
    </row>
    <row r="29" spans="1:16" ht="15.5" x14ac:dyDescent="0.35">
      <c r="A29" s="2">
        <v>38</v>
      </c>
      <c r="B29" s="13"/>
      <c r="C29" s="13"/>
      <c r="D29" s="11" t="s">
        <v>19</v>
      </c>
      <c r="E29" s="2">
        <v>33</v>
      </c>
      <c r="F29" s="2">
        <v>100</v>
      </c>
      <c r="G29" s="3">
        <v>1</v>
      </c>
      <c r="H29" s="6">
        <v>701936.96594638098</v>
      </c>
      <c r="I29" s="5">
        <f t="shared" si="1"/>
        <v>70193696.594638094</v>
      </c>
      <c r="J29" s="6">
        <v>739498.45556987997</v>
      </c>
      <c r="K29" s="5">
        <f t="shared" si="2"/>
        <v>73949845.556988001</v>
      </c>
      <c r="L29" s="6">
        <v>823855.40627398598</v>
      </c>
      <c r="M29" s="5">
        <f t="shared" si="3"/>
        <v>82385540.627398595</v>
      </c>
      <c r="N29" s="9">
        <f t="shared" si="4"/>
        <v>75509694.259674907</v>
      </c>
      <c r="O29" s="9">
        <f t="shared" si="0"/>
        <v>6243805.8274777373</v>
      </c>
      <c r="P29" s="1"/>
    </row>
    <row r="30" spans="1:16" ht="15.5" x14ac:dyDescent="0.35">
      <c r="A30" s="2">
        <v>39</v>
      </c>
      <c r="B30" s="13"/>
      <c r="C30" s="13"/>
      <c r="D30" s="11" t="s">
        <v>20</v>
      </c>
      <c r="E30" s="2">
        <v>14.8</v>
      </c>
      <c r="F30" s="2">
        <v>100</v>
      </c>
      <c r="G30" s="3">
        <v>1.1000000000000001</v>
      </c>
      <c r="H30" s="6">
        <v>529617.30587943201</v>
      </c>
      <c r="I30" s="5">
        <f t="shared" si="1"/>
        <v>48147027.807221092</v>
      </c>
      <c r="J30" s="6">
        <v>437974.340501684</v>
      </c>
      <c r="K30" s="5">
        <f t="shared" si="2"/>
        <v>39815849.136516728</v>
      </c>
      <c r="L30" s="6">
        <v>382814.40821828198</v>
      </c>
      <c r="M30" s="5">
        <f t="shared" si="3"/>
        <v>34801309.838025637</v>
      </c>
      <c r="N30" s="9">
        <f t="shared" si="4"/>
        <v>40921395.593921155</v>
      </c>
      <c r="O30" s="9">
        <f t="shared" si="0"/>
        <v>6741195.8698317017</v>
      </c>
      <c r="P30" s="1"/>
    </row>
    <row r="31" spans="1:16" ht="15.5" x14ac:dyDescent="0.35">
      <c r="A31" s="2">
        <v>40</v>
      </c>
      <c r="B31" s="13"/>
      <c r="C31" s="13" t="s">
        <v>17</v>
      </c>
      <c r="D31" s="11" t="s">
        <v>18</v>
      </c>
      <c r="E31" s="2">
        <v>471.2</v>
      </c>
      <c r="F31" s="2">
        <v>1000</v>
      </c>
      <c r="G31" s="3">
        <v>1.0900000000000001</v>
      </c>
      <c r="H31" s="6">
        <v>1519096.81141472</v>
      </c>
      <c r="I31" s="5">
        <f t="shared" si="1"/>
        <v>1393666799.4630458</v>
      </c>
      <c r="J31" s="6">
        <v>1766797.9478416201</v>
      </c>
      <c r="K31" s="5">
        <f t="shared" si="2"/>
        <v>1620915548.4785502</v>
      </c>
      <c r="L31" s="6">
        <v>355597.74793440098</v>
      </c>
      <c r="M31" s="5">
        <f t="shared" si="3"/>
        <v>326236465.99486327</v>
      </c>
      <c r="N31" s="9">
        <f t="shared" si="4"/>
        <v>1113606271.3121531</v>
      </c>
      <c r="O31" s="9">
        <f t="shared" si="0"/>
        <v>691284244.16177595</v>
      </c>
      <c r="P31" s="1"/>
    </row>
    <row r="32" spans="1:16" ht="15.5" x14ac:dyDescent="0.35">
      <c r="A32" s="2">
        <v>41</v>
      </c>
      <c r="B32" s="13"/>
      <c r="C32" s="13"/>
      <c r="D32" s="11" t="s">
        <v>19</v>
      </c>
      <c r="E32" s="2">
        <v>67.599999999999994</v>
      </c>
      <c r="F32" s="2">
        <v>100</v>
      </c>
      <c r="G32" s="3">
        <v>0.95</v>
      </c>
      <c r="H32" s="6">
        <v>1254742.8910235299</v>
      </c>
      <c r="I32" s="5">
        <f t="shared" si="1"/>
        <v>132078199.05510841</v>
      </c>
      <c r="J32" s="6">
        <v>1362629.2441976899</v>
      </c>
      <c r="K32" s="5">
        <f t="shared" si="2"/>
        <v>143434657.28396738</v>
      </c>
      <c r="L32" s="6">
        <v>1130804.7686651601</v>
      </c>
      <c r="M32" s="5">
        <f t="shared" si="3"/>
        <v>119032080.91212212</v>
      </c>
      <c r="N32" s="9">
        <f t="shared" si="4"/>
        <v>131514979.08373265</v>
      </c>
      <c r="O32" s="9">
        <f t="shared" si="0"/>
        <v>12211033.778843319</v>
      </c>
      <c r="P32" s="1"/>
    </row>
    <row r="33" spans="1:16" ht="15.5" x14ac:dyDescent="0.35">
      <c r="A33" s="2">
        <v>42</v>
      </c>
      <c r="B33" s="13"/>
      <c r="C33" s="13"/>
      <c r="D33" s="11" t="s">
        <v>20</v>
      </c>
      <c r="E33" s="2">
        <v>31.5</v>
      </c>
      <c r="F33" s="2">
        <v>100</v>
      </c>
      <c r="G33" s="3">
        <v>1.0900000000000001</v>
      </c>
      <c r="H33" s="6">
        <v>713610.84849572205</v>
      </c>
      <c r="I33" s="5">
        <f t="shared" si="1"/>
        <v>65468885.183093764</v>
      </c>
      <c r="J33" s="6">
        <v>743147.79662413395</v>
      </c>
      <c r="K33" s="5">
        <f t="shared" si="2"/>
        <v>68178696.937993929</v>
      </c>
      <c r="L33" s="6">
        <v>722547.93102336803</v>
      </c>
      <c r="M33" s="5">
        <f t="shared" si="3"/>
        <v>66288801.01131817</v>
      </c>
      <c r="N33" s="9">
        <f t="shared" si="4"/>
        <v>66645461.044135295</v>
      </c>
      <c r="O33" s="9">
        <f t="shared" si="0"/>
        <v>1389667.1259713992</v>
      </c>
      <c r="P33" s="1"/>
    </row>
    <row r="34" spans="1:16" ht="15.5" x14ac:dyDescent="0.35">
      <c r="A34" s="2">
        <v>46</v>
      </c>
      <c r="B34" s="13" t="s">
        <v>15</v>
      </c>
      <c r="C34" s="13" t="s">
        <v>16</v>
      </c>
      <c r="D34" s="11" t="s">
        <v>18</v>
      </c>
      <c r="E34" s="2">
        <v>550.29999999999995</v>
      </c>
      <c r="F34" s="2">
        <v>1000</v>
      </c>
      <c r="G34" s="3">
        <v>0.99</v>
      </c>
      <c r="H34" s="6">
        <v>1781164.5324304199</v>
      </c>
      <c r="I34" s="5">
        <f t="shared" si="1"/>
        <v>1799156093.3640606</v>
      </c>
      <c r="J34" s="6">
        <v>1934324.7865784401</v>
      </c>
      <c r="K34" s="5">
        <f t="shared" si="2"/>
        <v>1953863420.7863033</v>
      </c>
      <c r="L34" s="6">
        <v>2212808.7621092801</v>
      </c>
      <c r="M34" s="5">
        <f t="shared" si="3"/>
        <v>2235160365.7669497</v>
      </c>
      <c r="N34" s="9">
        <f t="shared" si="4"/>
        <v>1996059959.9724379</v>
      </c>
      <c r="O34" s="9">
        <f t="shared" si="0"/>
        <v>221043756.59099355</v>
      </c>
      <c r="P34" s="1"/>
    </row>
    <row r="35" spans="1:16" ht="15.5" x14ac:dyDescent="0.35">
      <c r="A35" s="2">
        <v>47</v>
      </c>
      <c r="B35" s="13"/>
      <c r="C35" s="13"/>
      <c r="D35" s="11" t="s">
        <v>19</v>
      </c>
      <c r="E35" s="2">
        <v>54.8</v>
      </c>
      <c r="F35" s="2">
        <v>100</v>
      </c>
      <c r="G35" s="3">
        <v>1.1299999999999999</v>
      </c>
      <c r="H35" s="6">
        <v>1224002.73749735</v>
      </c>
      <c r="I35" s="5">
        <f t="shared" si="1"/>
        <v>108318826.32719912</v>
      </c>
      <c r="J35" s="6">
        <v>1347384.62547985</v>
      </c>
      <c r="K35" s="5">
        <f t="shared" si="2"/>
        <v>119237577.47609292</v>
      </c>
      <c r="L35" s="6">
        <v>1175471.1207640199</v>
      </c>
      <c r="M35" s="5">
        <f t="shared" si="3"/>
        <v>104023992.98796637</v>
      </c>
      <c r="N35" s="9">
        <f t="shared" si="4"/>
        <v>110526798.93041946</v>
      </c>
      <c r="O35" s="9">
        <f t="shared" si="0"/>
        <v>7843446.0224298043</v>
      </c>
      <c r="P35" s="1"/>
    </row>
    <row r="36" spans="1:16" ht="15.5" x14ac:dyDescent="0.35">
      <c r="A36" s="2">
        <v>48</v>
      </c>
      <c r="B36" s="13"/>
      <c r="C36" s="13"/>
      <c r="D36" s="11" t="s">
        <v>20</v>
      </c>
      <c r="E36" s="2">
        <v>19.2</v>
      </c>
      <c r="F36" s="2">
        <v>100</v>
      </c>
      <c r="G36" s="3">
        <v>1.0900000000000001</v>
      </c>
      <c r="H36" s="6">
        <v>314473.609336878</v>
      </c>
      <c r="I36" s="5">
        <f t="shared" si="1"/>
        <v>28850789.847419996</v>
      </c>
      <c r="J36" s="6">
        <v>340355.98106512899</v>
      </c>
      <c r="K36" s="5">
        <f t="shared" si="2"/>
        <v>31225319.363773298</v>
      </c>
      <c r="L36" s="6">
        <v>420583.78257096198</v>
      </c>
      <c r="M36" s="5">
        <f t="shared" si="3"/>
        <v>38585668.125776328</v>
      </c>
      <c r="N36" s="9">
        <f t="shared" si="4"/>
        <v>32887259.112323206</v>
      </c>
      <c r="O36" s="9">
        <f t="shared" si="0"/>
        <v>5075775.4648390179</v>
      </c>
      <c r="P36" s="1"/>
    </row>
    <row r="37" spans="1:16" ht="15.5" x14ac:dyDescent="0.35">
      <c r="A37" s="2">
        <v>49</v>
      </c>
      <c r="B37" s="13"/>
      <c r="C37" s="13" t="s">
        <v>17</v>
      </c>
      <c r="D37" s="11" t="s">
        <v>18</v>
      </c>
      <c r="E37" s="2">
        <v>534.29999999999995</v>
      </c>
      <c r="F37" s="2">
        <v>1000</v>
      </c>
      <c r="G37" s="3">
        <v>1.01</v>
      </c>
      <c r="H37" s="6">
        <v>707213.28580570198</v>
      </c>
      <c r="I37" s="5">
        <f t="shared" si="1"/>
        <v>700211174.06505144</v>
      </c>
      <c r="J37" s="6">
        <v>773791.12325703201</v>
      </c>
      <c r="K37" s="5">
        <f t="shared" si="2"/>
        <v>766129825.00696242</v>
      </c>
      <c r="L37" s="6">
        <v>664726.55691648205</v>
      </c>
      <c r="M37" s="5">
        <f t="shared" si="3"/>
        <v>658145105.857903</v>
      </c>
      <c r="N37" s="9">
        <f t="shared" si="4"/>
        <v>708162034.97663891</v>
      </c>
      <c r="O37" s="9">
        <f t="shared" si="0"/>
        <v>54429652.160856836</v>
      </c>
      <c r="P37" s="1"/>
    </row>
    <row r="38" spans="1:16" ht="15.5" x14ac:dyDescent="0.35">
      <c r="A38" s="2">
        <v>50</v>
      </c>
      <c r="B38" s="13"/>
      <c r="C38" s="13"/>
      <c r="D38" s="11" t="s">
        <v>19</v>
      </c>
      <c r="E38" s="2">
        <v>115.8</v>
      </c>
      <c r="F38" s="2">
        <v>1000</v>
      </c>
      <c r="G38" s="3">
        <v>0.94</v>
      </c>
      <c r="H38" s="6">
        <v>225429.53151276699</v>
      </c>
      <c r="I38" s="5">
        <f t="shared" si="1"/>
        <v>239818650.54549682</v>
      </c>
      <c r="J38" s="6">
        <v>224690.99135167</v>
      </c>
      <c r="K38" s="5">
        <f t="shared" si="2"/>
        <v>239032969.5230532</v>
      </c>
      <c r="L38" s="6">
        <v>190566.52734037599</v>
      </c>
      <c r="M38" s="5">
        <f t="shared" si="3"/>
        <v>202730348.23444256</v>
      </c>
      <c r="N38" s="9">
        <f t="shared" si="4"/>
        <v>227193989.43433085</v>
      </c>
      <c r="O38" s="9">
        <f t="shared" si="0"/>
        <v>21189776.526308887</v>
      </c>
      <c r="P38" s="1"/>
    </row>
    <row r="39" spans="1:16" ht="15.5" x14ac:dyDescent="0.35">
      <c r="A39" s="2">
        <v>51</v>
      </c>
      <c r="B39" s="13"/>
      <c r="C39" s="13"/>
      <c r="D39" s="11" t="s">
        <v>20</v>
      </c>
      <c r="E39" s="2">
        <v>28.3</v>
      </c>
      <c r="F39" s="2">
        <v>100</v>
      </c>
      <c r="G39" s="3">
        <v>0.98</v>
      </c>
      <c r="H39" s="6">
        <v>437327.05149965797</v>
      </c>
      <c r="I39" s="5">
        <f t="shared" si="1"/>
        <v>44625209.336699799</v>
      </c>
      <c r="J39" s="6">
        <v>375927.14266308898</v>
      </c>
      <c r="K39" s="5">
        <f t="shared" si="2"/>
        <v>38359912.516641729</v>
      </c>
      <c r="L39" s="6">
        <v>368499.875725538</v>
      </c>
      <c r="M39" s="5">
        <f t="shared" si="3"/>
        <v>37602028.13525898</v>
      </c>
      <c r="N39" s="9">
        <f t="shared" si="4"/>
        <v>40195716.662866831</v>
      </c>
      <c r="O39" s="9">
        <f t="shared" si="0"/>
        <v>3854724.5290086418</v>
      </c>
      <c r="P39" s="1"/>
    </row>
  </sheetData>
  <mergeCells count="29">
    <mergeCell ref="D1:D3"/>
    <mergeCell ref="H1:M1"/>
    <mergeCell ref="A2:A3"/>
    <mergeCell ref="E2:E3"/>
    <mergeCell ref="F2:F3"/>
    <mergeCell ref="G2:G3"/>
    <mergeCell ref="H2:I2"/>
    <mergeCell ref="J2:K2"/>
    <mergeCell ref="L2:M2"/>
    <mergeCell ref="B4:B9"/>
    <mergeCell ref="C4:C6"/>
    <mergeCell ref="C7:C9"/>
    <mergeCell ref="B1:B3"/>
    <mergeCell ref="C1:C3"/>
    <mergeCell ref="B10:B15"/>
    <mergeCell ref="C10:C12"/>
    <mergeCell ref="C13:C15"/>
    <mergeCell ref="B16:B21"/>
    <mergeCell ref="C16:C18"/>
    <mergeCell ref="C19:C21"/>
    <mergeCell ref="B34:B39"/>
    <mergeCell ref="C34:C36"/>
    <mergeCell ref="C37:C39"/>
    <mergeCell ref="B22:B27"/>
    <mergeCell ref="C22:C24"/>
    <mergeCell ref="C25:C27"/>
    <mergeCell ref="B28:B33"/>
    <mergeCell ref="C28:C30"/>
    <mergeCell ref="C31:C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3" ma:contentTypeDescription="Een nieuw document maken." ma:contentTypeScope="" ma:versionID="fefc9d1f1f374cdae25bfa4f96cc3a03">
  <xsd:schema xmlns:xsd="http://www.w3.org/2001/XMLSchema" xmlns:xs="http://www.w3.org/2001/XMLSchema" xmlns:p="http://schemas.microsoft.com/office/2006/metadata/properties" xmlns:ns3="3ffa7738-bc79-438c-83ec-90d19dddbc47" xmlns:ns4="53f6822b-9ece-4ea4-9d39-be00ced4d171" targetNamespace="http://schemas.microsoft.com/office/2006/metadata/properties" ma:root="true" ma:fieldsID="279bbe6e7c1aa1a76ee9b6319c2b14f9" ns3:_="" ns4:_="">
    <xsd:import namespace="3ffa7738-bc79-438c-83ec-90d19dddbc47"/>
    <xsd:import namespace="53f6822b-9ece-4ea4-9d39-be00ced4d1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6822b-9ece-4ea4-9d39-be00ced4d1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31621C-2AAB-424A-99DF-31F2339EAE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53f6822b-9ece-4ea4-9d39-be00ced4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50A84A-CCA0-4865-A888-C08B4D6655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0E0F88-E8E2-4BD1-9BCB-F95B86EC50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2021-04-27T11:45:31Z</dcterms:created>
  <dcterms:modified xsi:type="dcterms:W3CDTF">2023-01-31T22:49:57Z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